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Users\66896\Documents\Hobby\Controller\Kincony\KC868 A16\"/>
    </mc:Choice>
  </mc:AlternateContent>
  <xr:revisionPtr revIDLastSave="0" documentId="13_ncr:1_{D3B700E0-498B-4D4A-AB84-F8FE5F6AC4E9}" xr6:coauthVersionLast="47" xr6:coauthVersionMax="47" xr10:uidLastSave="{00000000-0000-0000-0000-000000000000}"/>
  <bookViews>
    <workbookView xWindow="30132" yWindow="-108" windowWidth="23256" windowHeight="12456" activeTab="3" xr2:uid="{00000000-000D-0000-FFFF-FFFF00000000}"/>
  </bookViews>
  <sheets>
    <sheet name="AI Ch1_mA" sheetId="2" r:id="rId1"/>
    <sheet name="AI Ch2_mA" sheetId="1" r:id="rId2"/>
    <sheet name="AI Ch3_V" sheetId="3" r:id="rId3"/>
    <sheet name="AI Ch4_V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4"/>
  <c r="E9" i="4"/>
  <c r="E8" i="4"/>
  <c r="E7" i="4"/>
  <c r="E6" i="4"/>
  <c r="E5" i="4"/>
  <c r="E4" i="4"/>
  <c r="E25" i="3"/>
  <c r="E9" i="3"/>
  <c r="E8" i="3"/>
  <c r="E7" i="3"/>
  <c r="E6" i="3"/>
  <c r="E5" i="3"/>
  <c r="E4" i="3"/>
  <c r="E9" i="2"/>
  <c r="E8" i="2"/>
  <c r="E7" i="2"/>
  <c r="E6" i="2"/>
  <c r="E5" i="2"/>
  <c r="E4" i="2"/>
  <c r="E6" i="1"/>
  <c r="E7" i="1"/>
  <c r="E8" i="1"/>
  <c r="E9" i="1"/>
  <c r="E5" i="1"/>
  <c r="E4" i="1"/>
</calcChain>
</file>

<file path=xl/sharedStrings.xml><?xml version="1.0" encoding="utf-8"?>
<sst xmlns="http://schemas.openxmlformats.org/spreadsheetml/2006/main" count="16" uniqueCount="5">
  <si>
    <t>Input Signal (mA)</t>
  </si>
  <si>
    <t>Deviation Value (step)</t>
  </si>
  <si>
    <t>Measured Value (step 12 bits)</t>
  </si>
  <si>
    <t>Input Signal (V)</t>
  </si>
  <si>
    <t>Expected Value (step:12 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</si>
</sst>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</cellXfs>
  <cellStyles count="1">
    <cellStyle name="Normal" xfId="0" builtinId="0"/>
  </cellStyles>
  <dxfs count="24"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</a:t>
            </a:r>
            <a:r>
              <a:rPr lang="en-US" baseline="0"/>
              <a:t> vs Expected</a:t>
            </a:r>
            <a:endParaRPr lang="en-US"/>
          </a:p>
        </c:rich>
      </c:tx>
      <c:layout>
        <c:manualLayout>
          <c:xMode val="edge"/>
          <c:yMode val="edge"/>
          <c:x val="0.4011391700851030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'AI Ch1_mA'!$B$3</c:f>
              <c:strCache>
                <c:ptCount val="1"/>
                <c:pt idx="0">
                  <c:v>Input Signal (mA)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'AI Ch1_mA'!$B$4:$B$24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F-4233-9223-5B2DE8EF1A94}"/>
            </c:ext>
          </c:extLst>
        </c:ser>
        <c:ser>
          <c:idx val="1"/>
          <c:order val="1"/>
          <c:tx>
            <c:strRef>
              <c:f>'AI Ch1_mA'!$C$3</c:f>
              <c:strCache>
                <c:ptCount val="1"/>
                <c:pt idx="0">
                  <c:v>Measured Value (step 12 bits)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'AI Ch1_mA'!$C$4:$C$24</c:f>
              <c:numCache>
                <c:formatCode>General</c:formatCode>
                <c:ptCount val="21"/>
                <c:pt idx="0">
                  <c:v>0</c:v>
                </c:pt>
                <c:pt idx="1">
                  <c:v>45</c:v>
                </c:pt>
                <c:pt idx="2">
                  <c:v>225</c:v>
                </c:pt>
                <c:pt idx="3">
                  <c:v>410</c:v>
                </c:pt>
                <c:pt idx="4">
                  <c:v>595</c:v>
                </c:pt>
                <c:pt idx="5">
                  <c:v>784</c:v>
                </c:pt>
                <c:pt idx="6">
                  <c:v>964</c:v>
                </c:pt>
                <c:pt idx="7">
                  <c:v>1162</c:v>
                </c:pt>
                <c:pt idx="8">
                  <c:v>1351</c:v>
                </c:pt>
                <c:pt idx="9">
                  <c:v>1535</c:v>
                </c:pt>
                <c:pt idx="10">
                  <c:v>1729</c:v>
                </c:pt>
                <c:pt idx="11">
                  <c:v>1915</c:v>
                </c:pt>
                <c:pt idx="12">
                  <c:v>2105</c:v>
                </c:pt>
                <c:pt idx="13">
                  <c:v>2294</c:v>
                </c:pt>
                <c:pt idx="14">
                  <c:v>2479</c:v>
                </c:pt>
                <c:pt idx="15">
                  <c:v>2672</c:v>
                </c:pt>
                <c:pt idx="16">
                  <c:v>2862</c:v>
                </c:pt>
                <c:pt idx="17">
                  <c:v>3056</c:v>
                </c:pt>
                <c:pt idx="18">
                  <c:v>3284</c:v>
                </c:pt>
                <c:pt idx="19">
                  <c:v>3527</c:v>
                </c:pt>
                <c:pt idx="20">
                  <c:v>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F-4233-9223-5B2DE8EF1A94}"/>
            </c:ext>
          </c:extLst>
        </c:ser>
        <c:ser>
          <c:idx val="2"/>
          <c:order val="2"/>
          <c:tx>
            <c:strRef>
              <c:f>'AI Ch1_mA'!$D$3</c:f>
              <c:strCache>
                <c:ptCount val="1"/>
                <c:pt idx="0">
                  <c:v>Expected Value (step:12 bits)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'AI Ch1_mA'!$D$4:$D$24</c:f>
              <c:numCache>
                <c:formatCode>General</c:formatCode>
                <c:ptCount val="21"/>
                <c:pt idx="0">
                  <c:v>0</c:v>
                </c:pt>
                <c:pt idx="1">
                  <c:v>205</c:v>
                </c:pt>
                <c:pt idx="2">
                  <c:v>409</c:v>
                </c:pt>
                <c:pt idx="3">
                  <c:v>614</c:v>
                </c:pt>
                <c:pt idx="4">
                  <c:v>819</c:v>
                </c:pt>
                <c:pt idx="5">
                  <c:v>1024</c:v>
                </c:pt>
                <c:pt idx="6">
                  <c:v>1228</c:v>
                </c:pt>
                <c:pt idx="7">
                  <c:v>1433</c:v>
                </c:pt>
                <c:pt idx="8">
                  <c:v>1638</c:v>
                </c:pt>
                <c:pt idx="9">
                  <c:v>1843</c:v>
                </c:pt>
                <c:pt idx="10">
                  <c:v>2047</c:v>
                </c:pt>
                <c:pt idx="11">
                  <c:v>2252</c:v>
                </c:pt>
                <c:pt idx="12">
                  <c:v>2457</c:v>
                </c:pt>
                <c:pt idx="13">
                  <c:v>2661</c:v>
                </c:pt>
                <c:pt idx="14">
                  <c:v>2866</c:v>
                </c:pt>
                <c:pt idx="15">
                  <c:v>3071</c:v>
                </c:pt>
                <c:pt idx="16">
                  <c:v>3276</c:v>
                </c:pt>
                <c:pt idx="17">
                  <c:v>3480</c:v>
                </c:pt>
                <c:pt idx="18">
                  <c:v>3685</c:v>
                </c:pt>
                <c:pt idx="19">
                  <c:v>3890</c:v>
                </c:pt>
                <c:pt idx="20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F-4233-9223-5B2DE8EF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187023"/>
        <c:axId val="927171663"/>
      </c:lineChart>
      <c:catAx>
        <c:axId val="927187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171663"/>
        <c:crosses val="autoZero"/>
        <c:auto val="1"/>
        <c:lblAlgn val="ctr"/>
        <c:lblOffset val="100"/>
        <c:noMultiLvlLbl val="0"/>
      </c:catAx>
      <c:valAx>
        <c:axId val="927171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18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Error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'AI Ch1_mA'!$B$3</c:f>
              <c:strCache>
                <c:ptCount val="1"/>
                <c:pt idx="0">
                  <c:v>Input Signal (mA)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'AI Ch1_mA'!$B$4:$B$24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7-4BE5-A1B8-796C7F9EC9D4}"/>
            </c:ext>
          </c:extLst>
        </c:ser>
        <c:ser>
          <c:idx val="1"/>
          <c:order val="1"/>
          <c:tx>
            <c:strRef>
              <c:f>'AI Ch1_mA'!$E$3</c:f>
              <c:strCache>
                <c:ptCount val="1"/>
                <c:pt idx="0">
                  <c:v>Deviation Value (step)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'AI Ch1_mA'!$E$4:$E$24</c:f>
              <c:numCache>
                <c:formatCode>General</c:formatCode>
                <c:ptCount val="21"/>
                <c:pt idx="0">
                  <c:v>0</c:v>
                </c:pt>
                <c:pt idx="1">
                  <c:v>-160</c:v>
                </c:pt>
                <c:pt idx="2">
                  <c:v>-184</c:v>
                </c:pt>
                <c:pt idx="3">
                  <c:v>-204</c:v>
                </c:pt>
                <c:pt idx="4">
                  <c:v>-224</c:v>
                </c:pt>
                <c:pt idx="5">
                  <c:v>-240</c:v>
                </c:pt>
                <c:pt idx="6">
                  <c:v>-264</c:v>
                </c:pt>
                <c:pt idx="7">
                  <c:v>-271</c:v>
                </c:pt>
                <c:pt idx="8">
                  <c:v>-287</c:v>
                </c:pt>
                <c:pt idx="9">
                  <c:v>-308</c:v>
                </c:pt>
                <c:pt idx="10">
                  <c:v>-318</c:v>
                </c:pt>
                <c:pt idx="11">
                  <c:v>-337</c:v>
                </c:pt>
                <c:pt idx="12">
                  <c:v>-352</c:v>
                </c:pt>
                <c:pt idx="13">
                  <c:v>-367</c:v>
                </c:pt>
                <c:pt idx="14">
                  <c:v>-387</c:v>
                </c:pt>
                <c:pt idx="15">
                  <c:v>-399</c:v>
                </c:pt>
                <c:pt idx="16">
                  <c:v>-414</c:v>
                </c:pt>
                <c:pt idx="17">
                  <c:v>-424</c:v>
                </c:pt>
                <c:pt idx="18">
                  <c:v>-401</c:v>
                </c:pt>
                <c:pt idx="19">
                  <c:v>-363</c:v>
                </c:pt>
                <c:pt idx="20">
                  <c:v>-251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7-4BE5-A1B8-796C7F9EC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81839"/>
        <c:axId val="1024877039"/>
        <c:axId val="936952687"/>
      </c:area3DChart>
      <c:catAx>
        <c:axId val="10248818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877039"/>
        <c:crosses val="autoZero"/>
        <c:auto val="1"/>
        <c:lblAlgn val="ctr"/>
        <c:lblOffset val="100"/>
        <c:noMultiLvlLbl val="0"/>
      </c:catAx>
      <c:valAx>
        <c:axId val="102487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881839"/>
        <c:crosses val="autoZero"/>
        <c:crossBetween val="midCat"/>
      </c:valAx>
      <c:serAx>
        <c:axId val="93695268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87703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vs Expected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'AI Ch2_mA'!$B$3</c:f>
              <c:strCache>
                <c:ptCount val="1"/>
                <c:pt idx="0">
                  <c:v>Input Signal (mA)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'AI Ch2_mA'!$B$4:$B$24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8-4D01-A6CF-7B390070FA1C}"/>
            </c:ext>
          </c:extLst>
        </c:ser>
        <c:ser>
          <c:idx val="1"/>
          <c:order val="1"/>
          <c:tx>
            <c:strRef>
              <c:f>'AI Ch2_mA'!$C$3</c:f>
              <c:strCache>
                <c:ptCount val="1"/>
                <c:pt idx="0">
                  <c:v>Measured Value (step 12 bits)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'AI Ch2_mA'!$C$4:$C$24</c:f>
              <c:numCache>
                <c:formatCode>General</c:formatCode>
                <c:ptCount val="21"/>
                <c:pt idx="0">
                  <c:v>0</c:v>
                </c:pt>
                <c:pt idx="1">
                  <c:v>43</c:v>
                </c:pt>
                <c:pt idx="2">
                  <c:v>224</c:v>
                </c:pt>
                <c:pt idx="3">
                  <c:v>400</c:v>
                </c:pt>
                <c:pt idx="4">
                  <c:v>594</c:v>
                </c:pt>
                <c:pt idx="5">
                  <c:v>782</c:v>
                </c:pt>
                <c:pt idx="6">
                  <c:v>971</c:v>
                </c:pt>
                <c:pt idx="7">
                  <c:v>1162</c:v>
                </c:pt>
                <c:pt idx="8">
                  <c:v>1350</c:v>
                </c:pt>
                <c:pt idx="9">
                  <c:v>1535</c:v>
                </c:pt>
                <c:pt idx="10">
                  <c:v>1723</c:v>
                </c:pt>
                <c:pt idx="11">
                  <c:v>1915</c:v>
                </c:pt>
                <c:pt idx="12">
                  <c:v>2106</c:v>
                </c:pt>
                <c:pt idx="13">
                  <c:v>2288</c:v>
                </c:pt>
                <c:pt idx="14">
                  <c:v>2479</c:v>
                </c:pt>
                <c:pt idx="15">
                  <c:v>2667</c:v>
                </c:pt>
                <c:pt idx="16">
                  <c:v>2863</c:v>
                </c:pt>
                <c:pt idx="17">
                  <c:v>3056</c:v>
                </c:pt>
                <c:pt idx="18">
                  <c:v>3279</c:v>
                </c:pt>
                <c:pt idx="19">
                  <c:v>3532</c:v>
                </c:pt>
                <c:pt idx="20">
                  <c:v>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8-4D01-A6CF-7B390070FA1C}"/>
            </c:ext>
          </c:extLst>
        </c:ser>
        <c:ser>
          <c:idx val="2"/>
          <c:order val="2"/>
          <c:tx>
            <c:strRef>
              <c:f>'AI Ch2_mA'!$D$3</c:f>
              <c:strCache>
                <c:ptCount val="1"/>
                <c:pt idx="0">
                  <c:v>Expected Value (step:12 bits)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'AI Ch2_mA'!$D$4:$D$24</c:f>
              <c:numCache>
                <c:formatCode>General</c:formatCode>
                <c:ptCount val="21"/>
                <c:pt idx="0">
                  <c:v>0</c:v>
                </c:pt>
                <c:pt idx="1">
                  <c:v>205</c:v>
                </c:pt>
                <c:pt idx="2">
                  <c:v>409</c:v>
                </c:pt>
                <c:pt idx="3">
                  <c:v>614</c:v>
                </c:pt>
                <c:pt idx="4">
                  <c:v>819</c:v>
                </c:pt>
                <c:pt idx="5">
                  <c:v>1024</c:v>
                </c:pt>
                <c:pt idx="6">
                  <c:v>1228</c:v>
                </c:pt>
                <c:pt idx="7">
                  <c:v>1433</c:v>
                </c:pt>
                <c:pt idx="8">
                  <c:v>1638</c:v>
                </c:pt>
                <c:pt idx="9">
                  <c:v>1843</c:v>
                </c:pt>
                <c:pt idx="10">
                  <c:v>2047</c:v>
                </c:pt>
                <c:pt idx="11">
                  <c:v>2252</c:v>
                </c:pt>
                <c:pt idx="12">
                  <c:v>2457</c:v>
                </c:pt>
                <c:pt idx="13">
                  <c:v>2661</c:v>
                </c:pt>
                <c:pt idx="14">
                  <c:v>2866</c:v>
                </c:pt>
                <c:pt idx="15">
                  <c:v>3071</c:v>
                </c:pt>
                <c:pt idx="16">
                  <c:v>3276</c:v>
                </c:pt>
                <c:pt idx="17">
                  <c:v>3480</c:v>
                </c:pt>
                <c:pt idx="18">
                  <c:v>3685</c:v>
                </c:pt>
                <c:pt idx="19">
                  <c:v>3890</c:v>
                </c:pt>
                <c:pt idx="20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8-4D01-A6CF-7B390070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865663"/>
        <c:axId val="841868063"/>
      </c:lineChart>
      <c:catAx>
        <c:axId val="8418656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868063"/>
        <c:crosses val="autoZero"/>
        <c:auto val="1"/>
        <c:lblAlgn val="ctr"/>
        <c:lblOffset val="100"/>
        <c:noMultiLvlLbl val="0"/>
      </c:catAx>
      <c:valAx>
        <c:axId val="84186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86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Error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'AI Ch2_mA'!$B$3</c:f>
              <c:strCache>
                <c:ptCount val="1"/>
                <c:pt idx="0">
                  <c:v>Input Signal (mA)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'AI Ch2_mA'!$B$4:$B$24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A-4253-A28C-445BFEE2635C}"/>
            </c:ext>
          </c:extLst>
        </c:ser>
        <c:ser>
          <c:idx val="1"/>
          <c:order val="1"/>
          <c:tx>
            <c:strRef>
              <c:f>'AI Ch2_mA'!$E$3</c:f>
              <c:strCache>
                <c:ptCount val="1"/>
                <c:pt idx="0">
                  <c:v>Deviation Value (step)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'AI Ch2_mA'!$E$4:$E$24</c:f>
              <c:numCache>
                <c:formatCode>General</c:formatCode>
                <c:ptCount val="21"/>
                <c:pt idx="0">
                  <c:v>0</c:v>
                </c:pt>
                <c:pt idx="1">
                  <c:v>-162</c:v>
                </c:pt>
                <c:pt idx="2">
                  <c:v>-185</c:v>
                </c:pt>
                <c:pt idx="3">
                  <c:v>-214</c:v>
                </c:pt>
                <c:pt idx="4">
                  <c:v>-225</c:v>
                </c:pt>
                <c:pt idx="5">
                  <c:v>-242</c:v>
                </c:pt>
                <c:pt idx="6">
                  <c:v>-257</c:v>
                </c:pt>
                <c:pt idx="7">
                  <c:v>-271</c:v>
                </c:pt>
                <c:pt idx="8">
                  <c:v>-288</c:v>
                </c:pt>
                <c:pt idx="9">
                  <c:v>-308</c:v>
                </c:pt>
                <c:pt idx="10">
                  <c:v>-324</c:v>
                </c:pt>
                <c:pt idx="11">
                  <c:v>-337</c:v>
                </c:pt>
                <c:pt idx="12">
                  <c:v>-351</c:v>
                </c:pt>
                <c:pt idx="13">
                  <c:v>-373</c:v>
                </c:pt>
                <c:pt idx="14">
                  <c:v>-387</c:v>
                </c:pt>
                <c:pt idx="15">
                  <c:v>-404</c:v>
                </c:pt>
                <c:pt idx="16">
                  <c:v>-413</c:v>
                </c:pt>
                <c:pt idx="17">
                  <c:v>-424</c:v>
                </c:pt>
                <c:pt idx="18">
                  <c:v>-406</c:v>
                </c:pt>
                <c:pt idx="19">
                  <c:v>-358</c:v>
                </c:pt>
                <c:pt idx="20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A-4253-A28C-445BFEE2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72239"/>
        <c:axId val="1024876559"/>
        <c:axId val="712972127"/>
      </c:line3DChart>
      <c:catAx>
        <c:axId val="10248722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876559"/>
        <c:crosses val="autoZero"/>
        <c:auto val="1"/>
        <c:lblAlgn val="ctr"/>
        <c:lblOffset val="100"/>
        <c:noMultiLvlLbl val="0"/>
      </c:catAx>
      <c:valAx>
        <c:axId val="10248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872239"/>
        <c:crosses val="autoZero"/>
        <c:crossBetween val="between"/>
      </c:valAx>
      <c:serAx>
        <c:axId val="71297212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87655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Error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'AI Ch3_V'!$B$3</c:f>
              <c:strCache>
                <c:ptCount val="1"/>
                <c:pt idx="0">
                  <c:v>Input Signal (V)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'AI Ch3_V'!$B$4:$B$17</c:f>
              <c:numCache>
                <c:formatCode>0.00</c:formatCode>
                <c:ptCount val="1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5-4DE8-862F-6EFEA7C59044}"/>
            </c:ext>
          </c:extLst>
        </c:ser>
        <c:ser>
          <c:idx val="1"/>
          <c:order val="1"/>
          <c:tx>
            <c:strRef>
              <c:f>'AI Ch3_V'!$E$3</c:f>
              <c:strCache>
                <c:ptCount val="1"/>
                <c:pt idx="0">
                  <c:v>Deviation Value (step)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'AI Ch3_V'!$E$4:$E$17</c:f>
              <c:numCache>
                <c:formatCode>General</c:formatCode>
                <c:ptCount val="14"/>
                <c:pt idx="0">
                  <c:v>0</c:v>
                </c:pt>
                <c:pt idx="1">
                  <c:v>-61</c:v>
                </c:pt>
                <c:pt idx="2">
                  <c:v>34</c:v>
                </c:pt>
                <c:pt idx="3">
                  <c:v>127</c:v>
                </c:pt>
                <c:pt idx="4">
                  <c:v>221</c:v>
                </c:pt>
                <c:pt idx="5">
                  <c:v>316</c:v>
                </c:pt>
                <c:pt idx="6">
                  <c:v>420</c:v>
                </c:pt>
                <c:pt idx="7">
                  <c:v>508</c:v>
                </c:pt>
                <c:pt idx="8">
                  <c:v>603</c:v>
                </c:pt>
                <c:pt idx="9">
                  <c:v>694</c:v>
                </c:pt>
                <c:pt idx="10">
                  <c:v>797</c:v>
                </c:pt>
                <c:pt idx="11">
                  <c:v>918</c:v>
                </c:pt>
                <c:pt idx="12">
                  <c:v>1103</c:v>
                </c:pt>
                <c:pt idx="13">
                  <c:v>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5-4DE8-862F-6EFEA7C59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594639"/>
        <c:axId val="1012587439"/>
      </c:areaChart>
      <c:catAx>
        <c:axId val="10125946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587439"/>
        <c:crosses val="autoZero"/>
        <c:auto val="1"/>
        <c:lblAlgn val="ctr"/>
        <c:lblOffset val="100"/>
        <c:noMultiLvlLbl val="0"/>
      </c:catAx>
      <c:valAx>
        <c:axId val="101258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594639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540643077400505"/>
          <c:y val="0.89409667541557303"/>
          <c:w val="0.41042808350387738"/>
          <c:h val="6.5236727187053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vs Expected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'AI Ch3_V'!$B$3</c:f>
              <c:strCache>
                <c:ptCount val="1"/>
                <c:pt idx="0">
                  <c:v>Input Signal (V)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'AI Ch3_V'!$B$4:$B$24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F-434F-982E-08A0B1A3993D}"/>
            </c:ext>
          </c:extLst>
        </c:ser>
        <c:ser>
          <c:idx val="1"/>
          <c:order val="1"/>
          <c:tx>
            <c:strRef>
              <c:f>'AI Ch3_V'!$C$3</c:f>
              <c:strCache>
                <c:ptCount val="1"/>
                <c:pt idx="0">
                  <c:v>Measured Value (step 12 bits)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'AI Ch3_V'!$C$4:$C$24</c:f>
              <c:numCache>
                <c:formatCode>General</c:formatCode>
                <c:ptCount val="21"/>
                <c:pt idx="0">
                  <c:v>0</c:v>
                </c:pt>
                <c:pt idx="1">
                  <c:v>144</c:v>
                </c:pt>
                <c:pt idx="2">
                  <c:v>443</c:v>
                </c:pt>
                <c:pt idx="3">
                  <c:v>741</c:v>
                </c:pt>
                <c:pt idx="4">
                  <c:v>1040</c:v>
                </c:pt>
                <c:pt idx="5">
                  <c:v>1340</c:v>
                </c:pt>
                <c:pt idx="6">
                  <c:v>1648</c:v>
                </c:pt>
                <c:pt idx="7">
                  <c:v>1941</c:v>
                </c:pt>
                <c:pt idx="8">
                  <c:v>2241</c:v>
                </c:pt>
                <c:pt idx="9">
                  <c:v>2537</c:v>
                </c:pt>
                <c:pt idx="10">
                  <c:v>2844</c:v>
                </c:pt>
                <c:pt idx="11">
                  <c:v>3170</c:v>
                </c:pt>
                <c:pt idx="12">
                  <c:v>3560</c:v>
                </c:pt>
                <c:pt idx="13">
                  <c:v>4078</c:v>
                </c:pt>
                <c:pt idx="14">
                  <c:v>4095</c:v>
                </c:pt>
                <c:pt idx="15">
                  <c:v>4095</c:v>
                </c:pt>
                <c:pt idx="16">
                  <c:v>4095</c:v>
                </c:pt>
                <c:pt idx="17">
                  <c:v>4095</c:v>
                </c:pt>
                <c:pt idx="18">
                  <c:v>4095</c:v>
                </c:pt>
                <c:pt idx="19">
                  <c:v>4095</c:v>
                </c:pt>
                <c:pt idx="20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F-434F-982E-08A0B1A3993D}"/>
            </c:ext>
          </c:extLst>
        </c:ser>
        <c:ser>
          <c:idx val="2"/>
          <c:order val="2"/>
          <c:tx>
            <c:strRef>
              <c:f>'AI Ch3_V'!$D$3</c:f>
              <c:strCache>
                <c:ptCount val="1"/>
                <c:pt idx="0">
                  <c:v>Expected Value (step:12 bits)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'AI Ch3_V'!$D$4:$D$24</c:f>
              <c:numCache>
                <c:formatCode>General</c:formatCode>
                <c:ptCount val="21"/>
                <c:pt idx="0">
                  <c:v>0</c:v>
                </c:pt>
                <c:pt idx="1">
                  <c:v>205</c:v>
                </c:pt>
                <c:pt idx="2">
                  <c:v>409</c:v>
                </c:pt>
                <c:pt idx="3">
                  <c:v>614</c:v>
                </c:pt>
                <c:pt idx="4">
                  <c:v>819</c:v>
                </c:pt>
                <c:pt idx="5">
                  <c:v>1024</c:v>
                </c:pt>
                <c:pt idx="6">
                  <c:v>1228</c:v>
                </c:pt>
                <c:pt idx="7">
                  <c:v>1433</c:v>
                </c:pt>
                <c:pt idx="8">
                  <c:v>1638</c:v>
                </c:pt>
                <c:pt idx="9">
                  <c:v>1843</c:v>
                </c:pt>
                <c:pt idx="10">
                  <c:v>2047</c:v>
                </c:pt>
                <c:pt idx="11">
                  <c:v>2252</c:v>
                </c:pt>
                <c:pt idx="12">
                  <c:v>2457</c:v>
                </c:pt>
                <c:pt idx="13">
                  <c:v>2661</c:v>
                </c:pt>
                <c:pt idx="14">
                  <c:v>2866</c:v>
                </c:pt>
                <c:pt idx="15">
                  <c:v>3071</c:v>
                </c:pt>
                <c:pt idx="16">
                  <c:v>3276</c:v>
                </c:pt>
                <c:pt idx="17">
                  <c:v>3480</c:v>
                </c:pt>
                <c:pt idx="18">
                  <c:v>3685</c:v>
                </c:pt>
                <c:pt idx="19">
                  <c:v>3890</c:v>
                </c:pt>
                <c:pt idx="20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F-434F-982E-08A0B1A3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186063"/>
        <c:axId val="927178383"/>
      </c:lineChart>
      <c:catAx>
        <c:axId val="927186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178383"/>
        <c:crosses val="autoZero"/>
        <c:auto val="1"/>
        <c:lblAlgn val="ctr"/>
        <c:lblOffset val="100"/>
        <c:noMultiLvlLbl val="0"/>
      </c:catAx>
      <c:valAx>
        <c:axId val="92717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18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vs Expected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'AI Ch4_V'!$B$3</c:f>
              <c:strCache>
                <c:ptCount val="1"/>
                <c:pt idx="0">
                  <c:v>Input Signal (mA)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'AI Ch4_V'!$B$4:$B$24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4-4D30-8C8F-1BD7988DC5AF}"/>
            </c:ext>
          </c:extLst>
        </c:ser>
        <c:ser>
          <c:idx val="1"/>
          <c:order val="1"/>
          <c:tx>
            <c:strRef>
              <c:f>'AI Ch4_V'!$C$3</c:f>
              <c:strCache>
                <c:ptCount val="1"/>
                <c:pt idx="0">
                  <c:v>Measured Value (step 12 bits)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'AI Ch4_V'!$C$4:$C$24</c:f>
              <c:numCache>
                <c:formatCode>General</c:formatCode>
                <c:ptCount val="21"/>
                <c:pt idx="0">
                  <c:v>0</c:v>
                </c:pt>
                <c:pt idx="1">
                  <c:v>146</c:v>
                </c:pt>
                <c:pt idx="2">
                  <c:v>442</c:v>
                </c:pt>
                <c:pt idx="3">
                  <c:v>732</c:v>
                </c:pt>
                <c:pt idx="4">
                  <c:v>1040</c:v>
                </c:pt>
                <c:pt idx="5">
                  <c:v>1344</c:v>
                </c:pt>
                <c:pt idx="6">
                  <c:v>1648</c:v>
                </c:pt>
                <c:pt idx="7">
                  <c:v>1936</c:v>
                </c:pt>
                <c:pt idx="8">
                  <c:v>2240</c:v>
                </c:pt>
                <c:pt idx="9">
                  <c:v>2540</c:v>
                </c:pt>
                <c:pt idx="10">
                  <c:v>2840</c:v>
                </c:pt>
                <c:pt idx="11">
                  <c:v>3169</c:v>
                </c:pt>
                <c:pt idx="12">
                  <c:v>3560</c:v>
                </c:pt>
                <c:pt idx="13">
                  <c:v>4050</c:v>
                </c:pt>
                <c:pt idx="14">
                  <c:v>4095</c:v>
                </c:pt>
                <c:pt idx="15">
                  <c:v>4095</c:v>
                </c:pt>
                <c:pt idx="16">
                  <c:v>4095</c:v>
                </c:pt>
                <c:pt idx="17">
                  <c:v>4095</c:v>
                </c:pt>
                <c:pt idx="18">
                  <c:v>4095</c:v>
                </c:pt>
                <c:pt idx="19">
                  <c:v>4095</c:v>
                </c:pt>
                <c:pt idx="20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4-4D30-8C8F-1BD7988DC5AF}"/>
            </c:ext>
          </c:extLst>
        </c:ser>
        <c:ser>
          <c:idx val="2"/>
          <c:order val="2"/>
          <c:tx>
            <c:strRef>
              <c:f>'AI Ch4_V'!$D$3</c:f>
              <c:strCache>
                <c:ptCount val="1"/>
                <c:pt idx="0">
                  <c:v>Expected Value (step:12 bits)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'AI Ch4_V'!$D$4:$D$24</c:f>
              <c:numCache>
                <c:formatCode>General</c:formatCode>
                <c:ptCount val="21"/>
                <c:pt idx="0">
                  <c:v>0</c:v>
                </c:pt>
                <c:pt idx="1">
                  <c:v>205</c:v>
                </c:pt>
                <c:pt idx="2">
                  <c:v>409</c:v>
                </c:pt>
                <c:pt idx="3">
                  <c:v>614</c:v>
                </c:pt>
                <c:pt idx="4">
                  <c:v>819</c:v>
                </c:pt>
                <c:pt idx="5">
                  <c:v>1024</c:v>
                </c:pt>
                <c:pt idx="6">
                  <c:v>1228</c:v>
                </c:pt>
                <c:pt idx="7">
                  <c:v>1433</c:v>
                </c:pt>
                <c:pt idx="8">
                  <c:v>1638</c:v>
                </c:pt>
                <c:pt idx="9">
                  <c:v>1843</c:v>
                </c:pt>
                <c:pt idx="10">
                  <c:v>2047</c:v>
                </c:pt>
                <c:pt idx="11">
                  <c:v>2252</c:v>
                </c:pt>
                <c:pt idx="12">
                  <c:v>2457</c:v>
                </c:pt>
                <c:pt idx="13">
                  <c:v>2661</c:v>
                </c:pt>
                <c:pt idx="14">
                  <c:v>2866</c:v>
                </c:pt>
                <c:pt idx="15">
                  <c:v>3071</c:v>
                </c:pt>
                <c:pt idx="16">
                  <c:v>3276</c:v>
                </c:pt>
                <c:pt idx="17">
                  <c:v>3480</c:v>
                </c:pt>
                <c:pt idx="18">
                  <c:v>3685</c:v>
                </c:pt>
                <c:pt idx="19">
                  <c:v>3890</c:v>
                </c:pt>
                <c:pt idx="20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4-4D30-8C8F-1BD7988D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864751"/>
        <c:axId val="578863791"/>
      </c:lineChart>
      <c:catAx>
        <c:axId val="5788647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863791"/>
        <c:crosses val="autoZero"/>
        <c:auto val="1"/>
        <c:lblAlgn val="ctr"/>
        <c:lblOffset val="100"/>
        <c:noMultiLvlLbl val="0"/>
      </c:catAx>
      <c:valAx>
        <c:axId val="57886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864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Error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'AI Ch4_V'!$B$3</c:f>
              <c:strCache>
                <c:ptCount val="1"/>
                <c:pt idx="0">
                  <c:v>Input Signal (mA)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'AI Ch4_V'!$B$4:$B$24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6-4250-BB4B-742904CD4D2C}"/>
            </c:ext>
          </c:extLst>
        </c:ser>
        <c:ser>
          <c:idx val="1"/>
          <c:order val="1"/>
          <c:tx>
            <c:strRef>
              <c:f>'AI Ch4_V'!$E$3</c:f>
              <c:strCache>
                <c:ptCount val="1"/>
                <c:pt idx="0">
                  <c:v>Deviation Value (step)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'AI Ch4_V'!$E$4:$E$24</c:f>
              <c:numCache>
                <c:formatCode>General</c:formatCode>
                <c:ptCount val="21"/>
                <c:pt idx="0">
                  <c:v>0</c:v>
                </c:pt>
                <c:pt idx="1">
                  <c:v>-59</c:v>
                </c:pt>
                <c:pt idx="2">
                  <c:v>33</c:v>
                </c:pt>
                <c:pt idx="3">
                  <c:v>118</c:v>
                </c:pt>
                <c:pt idx="4">
                  <c:v>221</c:v>
                </c:pt>
                <c:pt idx="5">
                  <c:v>320</c:v>
                </c:pt>
                <c:pt idx="6">
                  <c:v>420</c:v>
                </c:pt>
                <c:pt idx="7">
                  <c:v>503</c:v>
                </c:pt>
                <c:pt idx="8">
                  <c:v>602</c:v>
                </c:pt>
                <c:pt idx="9">
                  <c:v>697</c:v>
                </c:pt>
                <c:pt idx="10">
                  <c:v>793</c:v>
                </c:pt>
                <c:pt idx="11">
                  <c:v>917</c:v>
                </c:pt>
                <c:pt idx="12">
                  <c:v>1103</c:v>
                </c:pt>
                <c:pt idx="13">
                  <c:v>1389</c:v>
                </c:pt>
                <c:pt idx="14">
                  <c:v>1229</c:v>
                </c:pt>
                <c:pt idx="15">
                  <c:v>1024</c:v>
                </c:pt>
                <c:pt idx="16">
                  <c:v>819</c:v>
                </c:pt>
                <c:pt idx="17">
                  <c:v>615</c:v>
                </c:pt>
                <c:pt idx="18">
                  <c:v>410</c:v>
                </c:pt>
                <c:pt idx="19">
                  <c:v>205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6-4250-BB4B-742904CD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856031"/>
        <c:axId val="578856511"/>
      </c:areaChart>
      <c:catAx>
        <c:axId val="57885603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856511"/>
        <c:crosses val="autoZero"/>
        <c:auto val="1"/>
        <c:lblAlgn val="ctr"/>
        <c:lblOffset val="100"/>
        <c:noMultiLvlLbl val="0"/>
      </c:catAx>
      <c:valAx>
        <c:axId val="57885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856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39052</xdr:rowOff>
    </xdr:from>
    <xdr:to>
      <xdr:col>13</xdr:col>
      <xdr:colOff>46672</xdr:colOff>
      <xdr:row>17</xdr:row>
      <xdr:rowOff>39052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3A8C1-6279-D4CF-D335-65CCC286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17</xdr:row>
      <xdr:rowOff>138112</xdr:rowOff>
    </xdr:from>
    <xdr:to>
      <xdr:col>13</xdr:col>
      <xdr:colOff>44767</xdr:colOff>
      <xdr:row>32</xdr:row>
      <xdr:rowOff>138112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76E5C6-84F8-9DA3-2134-D4748B458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</xdr:colOff>
      <xdr:row>1</xdr:row>
      <xdr:rowOff>22858</xdr:rowOff>
    </xdr:from>
    <xdr:to>
      <xdr:col>13</xdr:col>
      <xdr:colOff>259080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1A75CA-4503-4552-FA5C-06B0962FA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</xdr:colOff>
      <xdr:row>19</xdr:row>
      <xdr:rowOff>22858</xdr:rowOff>
    </xdr:from>
    <xdr:to>
      <xdr:col>13</xdr:col>
      <xdr:colOff>274320</xdr:colOff>
      <xdr:row>34</xdr:row>
      <xdr:rowOff>167639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DAD763-E7BC-766F-9E95-B067F8B0E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53338</xdr:colOff>
      <xdr:row>20</xdr:row>
      <xdr:rowOff>23810</xdr:rowOff>
    </xdr:from>
    <xdr:to>
      <xdr:col>15</xdr:col>
      <xdr:colOff>30480</xdr:colOff>
      <xdr:row>38</xdr:row>
      <xdr:rowOff>15239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AD6689-5AF0-F5D9-3104-F7D1A3871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631506</xdr:colOff>
      <xdr:row>1</xdr:row>
      <xdr:rowOff>177164</xdr:rowOff>
    </xdr:from>
    <xdr:to>
      <xdr:col>15</xdr:col>
      <xdr:colOff>15240</xdr:colOff>
      <xdr:row>18</xdr:row>
      <xdr:rowOff>160020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45C2CD-3A47-EC13-E7AF-9B7D826CC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459105</xdr:colOff>
      <xdr:row>2</xdr:row>
      <xdr:rowOff>952</xdr:rowOff>
    </xdr:from>
    <xdr:to>
      <xdr:col>13</xdr:col>
      <xdr:colOff>495300</xdr:colOff>
      <xdr:row>17</xdr:row>
      <xdr:rowOff>952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B05ED-2043-828F-9703-54D5D55DD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443865</xdr:colOff>
      <xdr:row>18</xdr:row>
      <xdr:rowOff>952</xdr:rowOff>
    </xdr:from>
    <xdr:to>
      <xdr:col>13</xdr:col>
      <xdr:colOff>480060</xdr:colOff>
      <xdr:row>33</xdr:row>
      <xdr:rowOff>952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BD21D0-413E-F985-214E-BF3877A10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7B24BD-09FF-4886-AB46-B2C461A8C1E3}" name="Table13" displayName="Table13" ref="B3:E25" totalsRowShown="0" headerRowDxfId="23" dataDxfId="22">
  <tableColumns count="4">
    <tableColumn id="1" xr3:uid="{B7C8B700-5048-4C6A-B132-D1CE16524892}" name="Input Signal (mA)" dataDxfId="21"/>
    <tableColumn id="2" xr3:uid="{77D0240B-1F5A-4608-AC61-F81BCBD7F08D}" name="Measured Value (step 12 bits)" dataDxfId="20"/>
    <tableColumn id="3" xr3:uid="{7366ED1F-0094-47B7-9F4B-050BE2C8BA92}" name="Expected Value (step:12 bits)" dataDxfId="19"/>
    <tableColumn id="4" xr3:uid="{F5C6520A-E18D-408B-8012-26B81C586694}" name="Deviation Value (step)" dataDxfId="18">
      <calculatedColumnFormula>Table13[[#This Row],[Input Signal (mA)]]-Table13[[#This Row],[Expected Value (step:12 bits)]]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7D165F-C795-4D35-A8F5-8094DAD12B16}" name="Table1" displayName="Table1" ref="B3:E25" totalsRowShown="0" headerRowDxfId="17" dataDxfId="16">
  <tableColumns count="4">
    <tableColumn id="1" xr3:uid="{D0D26EB5-0D18-4C56-8AB4-9871A6D2558A}" name="Input Signal (mA)" dataDxfId="15"/>
    <tableColumn id="2" xr3:uid="{B16141C0-0821-4881-A98B-32FFB0C1829D}" name="Measured Value (step 12 bits)" dataDxfId="14"/>
    <tableColumn id="3" xr3:uid="{F0FC931F-7CC7-4E5B-BDD5-5B7DDCDC2A08}" name="Expected Value (step:12 bits)" dataDxfId="13"/>
    <tableColumn id="4" xr3:uid="{5D97A08F-5404-412E-A6DD-33C619048BE5}" name="Deviation Value (step)" dataDxfId="12">
      <calculatedColumnFormula>Table1[[#This Row],[Input Signal (mA)]]-Table1[[#This Row],[Expected Value (step:12 bits)]]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3FE236-DD08-431B-8092-80A10BA5A502}" name="Table134" displayName="Table134" ref="B3:E25" totalsRowShown="0" headerRowDxfId="11" dataDxfId="10">
  <tableColumns count="4">
    <tableColumn id="1" xr3:uid="{E94C425E-6721-4F11-A167-C5092DE67901}" name="Input Signal (V)" dataDxfId="9"/>
    <tableColumn id="2" xr3:uid="{B999A73F-FBDF-4AC2-A34F-494951F965AB}" name="Measured Value (step 12 bits)" dataDxfId="8"/>
    <tableColumn id="3" xr3:uid="{2BBD1228-9DDD-437B-B227-E45CA59B059C}" name="Expected Value (step:12 bits)" dataDxfId="7"/>
    <tableColumn id="4" xr3:uid="{85D2F3C4-9F76-4BE3-B4F5-F08F37F75800}" name="Deviation Value (step)" dataDxfId="6">
      <calculatedColumnFormula>Table134[[#This Row],[Input Signal (V)]]-Table134[[#This Row],[Expected Value (step:12 bits)]]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C41427-4168-42C9-8D8C-3EB7C8AA79DA}" name="Table1346" displayName="Table1346" ref="B3:E25" totalsRowShown="0" headerRowDxfId="5" dataDxfId="4">
  <tableColumns count="4">
    <tableColumn id="1" xr3:uid="{261363A2-A38E-478C-8D59-F0FEF532552B}" name="Input Signal (mA)" dataDxfId="3"/>
    <tableColumn id="2" xr3:uid="{AE101856-EF7B-4FDA-92EF-1532A63D2041}" name="Measured Value (step 12 bits)" dataDxfId="2"/>
    <tableColumn id="3" xr3:uid="{0BF0BF61-6CF4-4097-BBF5-D460968C51B2}" name="Expected Value (step:12 bits)" dataDxfId="1"/>
    <tableColumn id="4" xr3:uid="{A68D1918-FE0D-4EB7-ACA5-7506E0DC670C}" name="Deviation Value (step)" dataDxfId="0">
      <calculatedColumnFormula>Table1346[[#This Row],[Input Signal (mA)]]-Table1346[[#This Row],[Expected Value (step:12 bits)]]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382D-A7E0-4DD7-88E6-A15EC94A3EED}">
  <dimension ref="A1:E25"/>
  <sheetViews>
    <sheetView zoomScale="85" zoomScaleNormal="85" workbookViewId="0">
      <selection activeCell="E28" sqref="E28"/>
    </sheetView>
  </sheetViews>
  <sheetFormatPr defaultRowHeight="14.25" x14ac:dyDescent="0.45"/>
  <cols>
    <col min="2" max="2" width="17.33203125" customWidth="1"/>
    <col min="3" max="3" width="25.796875" customWidth="1"/>
    <col min="4" max="4" width="24.1328125" customWidth="1"/>
    <col min="5" max="5" width="20.3984375" customWidth="1"/>
  </cols>
  <sheetData>
    <row r="1" spans="1:5" x14ac:dyDescent="0.45">
      <c r="A1" s="1"/>
    </row>
    <row r="3" spans="1:5" x14ac:dyDescent="0.45">
      <c r="B3" s="2" t="s">
        <v>0</v>
      </c>
      <c r="C3" s="2" t="s">
        <v>2</v>
      </c>
      <c r="D3" s="2" t="s">
        <v>4</v>
      </c>
      <c r="E3" s="2" t="s">
        <v>1</v>
      </c>
    </row>
    <row r="4" spans="1:5" x14ac:dyDescent="0.45">
      <c r="B4" s="2">
        <v>0</v>
      </c>
      <c r="C4" s="2">
        <v>0</v>
      </c>
      <c r="D4" s="2">
        <v>0</v>
      </c>
      <c r="E4" s="2">
        <f>Table13[[#This Row],[Input Signal (mA)]]-Table13[[#This Row],[Expected Value (step:12 bits)]]</f>
        <v>0</v>
      </c>
    </row>
    <row r="5" spans="1:5" x14ac:dyDescent="0.45">
      <c r="B5" s="2">
        <v>1</v>
      </c>
      <c r="C5" s="2">
        <v>45</v>
      </c>
      <c r="D5" s="2">
        <v>205</v>
      </c>
      <c r="E5" s="2">
        <f>Table13[[#This Row],[Measured Value (step 12 bits)]]-Table13[[#This Row],[Expected Value (step:12 bits)]]</f>
        <v>-160</v>
      </c>
    </row>
    <row r="6" spans="1:5" x14ac:dyDescent="0.45">
      <c r="B6" s="2">
        <v>2</v>
      </c>
      <c r="C6" s="2">
        <v>225</v>
      </c>
      <c r="D6" s="2">
        <v>409</v>
      </c>
      <c r="E6" s="2">
        <f>Table13[[#This Row],[Measured Value (step 12 bits)]]-Table13[[#This Row],[Expected Value (step:12 bits)]]</f>
        <v>-184</v>
      </c>
    </row>
    <row r="7" spans="1:5" x14ac:dyDescent="0.45">
      <c r="B7" s="2">
        <v>3</v>
      </c>
      <c r="C7" s="2">
        <v>410</v>
      </c>
      <c r="D7" s="2">
        <v>614</v>
      </c>
      <c r="E7" s="2">
        <f>Table13[[#This Row],[Measured Value (step 12 bits)]]-Table13[[#This Row],[Expected Value (step:12 bits)]]</f>
        <v>-204</v>
      </c>
    </row>
    <row r="8" spans="1:5" x14ac:dyDescent="0.45">
      <c r="B8" s="2">
        <v>4</v>
      </c>
      <c r="C8" s="2">
        <v>595</v>
      </c>
      <c r="D8" s="2">
        <v>819</v>
      </c>
      <c r="E8" s="2">
        <f>Table13[[#This Row],[Measured Value (step 12 bits)]]-Table13[[#This Row],[Expected Value (step:12 bits)]]</f>
        <v>-224</v>
      </c>
    </row>
    <row r="9" spans="1:5" x14ac:dyDescent="0.45">
      <c r="B9" s="2">
        <v>5</v>
      </c>
      <c r="C9" s="2">
        <v>784</v>
      </c>
      <c r="D9" s="2">
        <v>1024</v>
      </c>
      <c r="E9" s="2">
        <f>Table13[[#This Row],[Measured Value (step 12 bits)]]-Table13[[#This Row],[Expected Value (step:12 bits)]]</f>
        <v>-240</v>
      </c>
    </row>
    <row r="10" spans="1:5" x14ac:dyDescent="0.45">
      <c r="B10" s="2">
        <v>6</v>
      </c>
      <c r="C10" s="2">
        <v>964</v>
      </c>
      <c r="D10" s="2">
        <v>1228</v>
      </c>
      <c r="E10" s="2">
        <f>Table13[[#This Row],[Measured Value (step 12 bits)]]-Table13[[#This Row],[Expected Value (step:12 bits)]]</f>
        <v>-264</v>
      </c>
    </row>
    <row r="11" spans="1:5" x14ac:dyDescent="0.45">
      <c r="B11" s="2">
        <v>7</v>
      </c>
      <c r="C11" s="2">
        <v>1162</v>
      </c>
      <c r="D11" s="2">
        <v>1433</v>
      </c>
      <c r="E11" s="2">
        <f>Table13[[#This Row],[Measured Value (step 12 bits)]]-Table13[[#This Row],[Expected Value (step:12 bits)]]</f>
        <v>-271</v>
      </c>
    </row>
    <row r="12" spans="1:5" x14ac:dyDescent="0.45">
      <c r="B12" s="2">
        <v>8</v>
      </c>
      <c r="C12" s="2">
        <v>1351</v>
      </c>
      <c r="D12" s="2">
        <v>1638</v>
      </c>
      <c r="E12" s="2">
        <f>Table13[[#This Row],[Measured Value (step 12 bits)]]-Table13[[#This Row],[Expected Value (step:12 bits)]]</f>
        <v>-287</v>
      </c>
    </row>
    <row r="13" spans="1:5" x14ac:dyDescent="0.45">
      <c r="B13" s="2">
        <v>9</v>
      </c>
      <c r="C13" s="2">
        <v>1535</v>
      </c>
      <c r="D13" s="2">
        <v>1843</v>
      </c>
      <c r="E13" s="2">
        <f>Table13[[#This Row],[Measured Value (step 12 bits)]]-Table13[[#This Row],[Expected Value (step:12 bits)]]</f>
        <v>-308</v>
      </c>
    </row>
    <row r="14" spans="1:5" x14ac:dyDescent="0.45">
      <c r="B14" s="2">
        <v>10</v>
      </c>
      <c r="C14" s="2">
        <v>1729</v>
      </c>
      <c r="D14" s="2">
        <v>2047</v>
      </c>
      <c r="E14" s="2">
        <f>Table13[[#This Row],[Measured Value (step 12 bits)]]-Table13[[#This Row],[Expected Value (step:12 bits)]]</f>
        <v>-318</v>
      </c>
    </row>
    <row r="15" spans="1:5" x14ac:dyDescent="0.45">
      <c r="B15" s="2">
        <v>11</v>
      </c>
      <c r="C15" s="2">
        <v>1915</v>
      </c>
      <c r="D15" s="2">
        <v>2252</v>
      </c>
      <c r="E15" s="2">
        <f>Table13[[#This Row],[Measured Value (step 12 bits)]]-Table13[[#This Row],[Expected Value (step:12 bits)]]</f>
        <v>-337</v>
      </c>
    </row>
    <row r="16" spans="1:5" x14ac:dyDescent="0.45">
      <c r="B16" s="2">
        <v>12</v>
      </c>
      <c r="C16" s="2">
        <v>2105</v>
      </c>
      <c r="D16" s="2">
        <v>2457</v>
      </c>
      <c r="E16" s="2">
        <f>Table13[[#This Row],[Measured Value (step 12 bits)]]-Table13[[#This Row],[Expected Value (step:12 bits)]]</f>
        <v>-352</v>
      </c>
    </row>
    <row r="17" spans="2:5" x14ac:dyDescent="0.45">
      <c r="B17" s="2">
        <v>13</v>
      </c>
      <c r="C17" s="2">
        <v>2294</v>
      </c>
      <c r="D17" s="2">
        <v>2661</v>
      </c>
      <c r="E17" s="2">
        <f>Table13[[#This Row],[Measured Value (step 12 bits)]]-Table13[[#This Row],[Expected Value (step:12 bits)]]</f>
        <v>-367</v>
      </c>
    </row>
    <row r="18" spans="2:5" x14ac:dyDescent="0.45">
      <c r="B18" s="2">
        <v>14</v>
      </c>
      <c r="C18" s="2">
        <v>2479</v>
      </c>
      <c r="D18" s="2">
        <v>2866</v>
      </c>
      <c r="E18" s="2">
        <f>Table13[[#This Row],[Measured Value (step 12 bits)]]-Table13[[#This Row],[Expected Value (step:12 bits)]]</f>
        <v>-387</v>
      </c>
    </row>
    <row r="19" spans="2:5" x14ac:dyDescent="0.45">
      <c r="B19" s="2">
        <v>15</v>
      </c>
      <c r="C19" s="2">
        <v>2672</v>
      </c>
      <c r="D19" s="2">
        <v>3071</v>
      </c>
      <c r="E19" s="2">
        <f>Table13[[#This Row],[Measured Value (step 12 bits)]]-Table13[[#This Row],[Expected Value (step:12 bits)]]</f>
        <v>-399</v>
      </c>
    </row>
    <row r="20" spans="2:5" x14ac:dyDescent="0.45">
      <c r="B20" s="2">
        <v>16</v>
      </c>
      <c r="C20" s="2">
        <v>2862</v>
      </c>
      <c r="D20" s="2">
        <v>3276</v>
      </c>
      <c r="E20" s="2">
        <f>Table13[[#This Row],[Measured Value (step 12 bits)]]-Table13[[#This Row],[Expected Value (step:12 bits)]]</f>
        <v>-414</v>
      </c>
    </row>
    <row r="21" spans="2:5" x14ac:dyDescent="0.45">
      <c r="B21" s="2">
        <v>17</v>
      </c>
      <c r="C21" s="2">
        <v>3056</v>
      </c>
      <c r="D21" s="2">
        <v>3480</v>
      </c>
      <c r="E21" s="2">
        <f>Table13[[#This Row],[Measured Value (step 12 bits)]]-Table13[[#This Row],[Expected Value (step:12 bits)]]</f>
        <v>-424</v>
      </c>
    </row>
    <row r="22" spans="2:5" x14ac:dyDescent="0.45">
      <c r="B22" s="2">
        <v>18</v>
      </c>
      <c r="C22" s="2">
        <v>3284</v>
      </c>
      <c r="D22" s="2">
        <v>3685</v>
      </c>
      <c r="E22" s="2">
        <f>Table13[[#This Row],[Measured Value (step 12 bits)]]-Table13[[#This Row],[Expected Value (step:12 bits)]]</f>
        <v>-401</v>
      </c>
    </row>
    <row r="23" spans="2:5" x14ac:dyDescent="0.45">
      <c r="B23" s="2">
        <v>19</v>
      </c>
      <c r="C23" s="2">
        <v>3527</v>
      </c>
      <c r="D23" s="2">
        <v>3890</v>
      </c>
      <c r="E23" s="2">
        <f>Table13[[#This Row],[Measured Value (step 12 bits)]]-Table13[[#This Row],[Expected Value (step:12 bits)]]</f>
        <v>-363</v>
      </c>
    </row>
    <row r="24" spans="2:5" x14ac:dyDescent="0.45">
      <c r="B24" s="2">
        <v>20</v>
      </c>
      <c r="C24" s="2">
        <v>3844</v>
      </c>
      <c r="D24" s="2">
        <v>4095</v>
      </c>
      <c r="E24" s="2">
        <f>Table13[[#This Row],[Measured Value (step 12 bits)]]-Table13[[#This Row],[Expected Value (step:12 bits)]]</f>
        <v>-251</v>
      </c>
    </row>
    <row r="25" spans="2:5" x14ac:dyDescent="0.45">
      <c r="B25" s="2">
        <v>20.73</v>
      </c>
      <c r="C25" s="2"/>
      <c r="D25" s="2"/>
      <c r="E25" s="2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D3" sqref="D3"/>
    </sheetView>
  </sheetViews>
  <sheetFormatPr defaultRowHeight="14.25" x14ac:dyDescent="0.45"/>
  <cols>
    <col min="2" max="2" width="17.33203125" customWidth="1"/>
    <col min="3" max="3" width="21" bestFit="1" customWidth="1"/>
    <col min="4" max="4" width="24.1328125" customWidth="1"/>
    <col min="5" max="5" width="20.3984375" customWidth="1"/>
  </cols>
  <sheetData>
    <row r="1" spans="1:5" x14ac:dyDescent="0.45">
      <c r="A1" s="1"/>
    </row>
    <row r="3" spans="1:5" x14ac:dyDescent="0.45">
      <c r="B3" s="2" t="s">
        <v>0</v>
      </c>
      <c r="C3" s="2" t="s">
        <v>2</v>
      </c>
      <c r="D3" s="2" t="s">
        <v>4</v>
      </c>
      <c r="E3" s="2" t="s">
        <v>1</v>
      </c>
    </row>
    <row r="4" spans="1:5" x14ac:dyDescent="0.45">
      <c r="B4" s="2">
        <v>0</v>
      </c>
      <c r="C4" s="2">
        <v>0</v>
      </c>
      <c r="D4" s="2">
        <v>0</v>
      </c>
      <c r="E4" s="2">
        <f>Table1[[#This Row],[Input Signal (mA)]]-Table1[[#This Row],[Expected Value (step:12 bits)]]</f>
        <v>0</v>
      </c>
    </row>
    <row r="5" spans="1:5" x14ac:dyDescent="0.45">
      <c r="B5" s="2">
        <v>1</v>
      </c>
      <c r="C5" s="2">
        <v>43</v>
      </c>
      <c r="D5" s="2">
        <v>205</v>
      </c>
      <c r="E5" s="2">
        <f>Table1[[#This Row],[Measured Value (step 12 bits)]]-Table1[[#This Row],[Expected Value (step:12 bits)]]</f>
        <v>-162</v>
      </c>
    </row>
    <row r="6" spans="1:5" x14ac:dyDescent="0.45">
      <c r="B6" s="2">
        <v>2</v>
      </c>
      <c r="C6" s="2">
        <v>224</v>
      </c>
      <c r="D6" s="2">
        <v>409</v>
      </c>
      <c r="E6" s="2">
        <f>Table1[[#This Row],[Measured Value (step 12 bits)]]-Table1[[#This Row],[Expected Value (step:12 bits)]]</f>
        <v>-185</v>
      </c>
    </row>
    <row r="7" spans="1:5" x14ac:dyDescent="0.45">
      <c r="B7" s="2">
        <v>3</v>
      </c>
      <c r="C7" s="2">
        <v>400</v>
      </c>
      <c r="D7" s="2">
        <v>614</v>
      </c>
      <c r="E7" s="2">
        <f>Table1[[#This Row],[Measured Value (step 12 bits)]]-Table1[[#This Row],[Expected Value (step:12 bits)]]</f>
        <v>-214</v>
      </c>
    </row>
    <row r="8" spans="1:5" x14ac:dyDescent="0.45">
      <c r="B8" s="2">
        <v>4</v>
      </c>
      <c r="C8" s="2">
        <v>594</v>
      </c>
      <c r="D8" s="2">
        <v>819</v>
      </c>
      <c r="E8" s="2">
        <f>Table1[[#This Row],[Measured Value (step 12 bits)]]-Table1[[#This Row],[Expected Value (step:12 bits)]]</f>
        <v>-225</v>
      </c>
    </row>
    <row r="9" spans="1:5" x14ac:dyDescent="0.45">
      <c r="B9" s="2">
        <v>5</v>
      </c>
      <c r="C9" s="2">
        <v>782</v>
      </c>
      <c r="D9" s="2">
        <v>1024</v>
      </c>
      <c r="E9" s="2">
        <f>Table1[[#This Row],[Measured Value (step 12 bits)]]-Table1[[#This Row],[Expected Value (step:12 bits)]]</f>
        <v>-242</v>
      </c>
    </row>
    <row r="10" spans="1:5" x14ac:dyDescent="0.45">
      <c r="B10" s="2">
        <v>6</v>
      </c>
      <c r="C10" s="2">
        <v>971</v>
      </c>
      <c r="D10" s="2">
        <v>1228</v>
      </c>
      <c r="E10" s="2">
        <f>Table1[[#This Row],[Measured Value (step 12 bits)]]-Table1[[#This Row],[Expected Value (step:12 bits)]]</f>
        <v>-257</v>
      </c>
    </row>
    <row r="11" spans="1:5" x14ac:dyDescent="0.45">
      <c r="B11" s="2">
        <v>7</v>
      </c>
      <c r="C11" s="2">
        <v>1162</v>
      </c>
      <c r="D11" s="2">
        <v>1433</v>
      </c>
      <c r="E11" s="2">
        <f>Table1[[#This Row],[Measured Value (step 12 bits)]]-Table1[[#This Row],[Expected Value (step:12 bits)]]</f>
        <v>-271</v>
      </c>
    </row>
    <row r="12" spans="1:5" x14ac:dyDescent="0.45">
      <c r="B12" s="2">
        <v>8</v>
      </c>
      <c r="C12" s="2">
        <v>1350</v>
      </c>
      <c r="D12" s="2">
        <v>1638</v>
      </c>
      <c r="E12" s="2">
        <f>Table1[[#This Row],[Measured Value (step 12 bits)]]-Table1[[#This Row],[Expected Value (step:12 bits)]]</f>
        <v>-288</v>
      </c>
    </row>
    <row r="13" spans="1:5" x14ac:dyDescent="0.45">
      <c r="B13" s="2">
        <v>9</v>
      </c>
      <c r="C13" s="2">
        <v>1535</v>
      </c>
      <c r="D13" s="2">
        <v>1843</v>
      </c>
      <c r="E13" s="2">
        <f>Table1[[#This Row],[Measured Value (step 12 bits)]]-Table1[[#This Row],[Expected Value (step:12 bits)]]</f>
        <v>-308</v>
      </c>
    </row>
    <row r="14" spans="1:5" x14ac:dyDescent="0.45">
      <c r="B14" s="2">
        <v>10</v>
      </c>
      <c r="C14" s="2">
        <v>1723</v>
      </c>
      <c r="D14" s="2">
        <v>2047</v>
      </c>
      <c r="E14" s="2">
        <f>Table1[[#This Row],[Measured Value (step 12 bits)]]-Table1[[#This Row],[Expected Value (step:12 bits)]]</f>
        <v>-324</v>
      </c>
    </row>
    <row r="15" spans="1:5" x14ac:dyDescent="0.45">
      <c r="B15" s="2">
        <v>11</v>
      </c>
      <c r="C15" s="2">
        <v>1915</v>
      </c>
      <c r="D15" s="2">
        <v>2252</v>
      </c>
      <c r="E15" s="2">
        <f>Table1[[#This Row],[Measured Value (step 12 bits)]]-Table1[[#This Row],[Expected Value (step:12 bits)]]</f>
        <v>-337</v>
      </c>
    </row>
    <row r="16" spans="1:5" x14ac:dyDescent="0.45">
      <c r="B16" s="2">
        <v>12</v>
      </c>
      <c r="C16" s="2">
        <v>2106</v>
      </c>
      <c r="D16" s="2">
        <v>2457</v>
      </c>
      <c r="E16" s="2">
        <f>Table1[[#This Row],[Measured Value (step 12 bits)]]-Table1[[#This Row],[Expected Value (step:12 bits)]]</f>
        <v>-351</v>
      </c>
    </row>
    <row r="17" spans="2:5" x14ac:dyDescent="0.45">
      <c r="B17" s="2">
        <v>13</v>
      </c>
      <c r="C17" s="2">
        <v>2288</v>
      </c>
      <c r="D17" s="2">
        <v>2661</v>
      </c>
      <c r="E17" s="2">
        <f>Table1[[#This Row],[Measured Value (step 12 bits)]]-Table1[[#This Row],[Expected Value (step:12 bits)]]</f>
        <v>-373</v>
      </c>
    </row>
    <row r="18" spans="2:5" x14ac:dyDescent="0.45">
      <c r="B18" s="2">
        <v>14</v>
      </c>
      <c r="C18" s="2">
        <v>2479</v>
      </c>
      <c r="D18" s="2">
        <v>2866</v>
      </c>
      <c r="E18" s="2">
        <f>Table1[[#This Row],[Measured Value (step 12 bits)]]-Table1[[#This Row],[Expected Value (step:12 bits)]]</f>
        <v>-387</v>
      </c>
    </row>
    <row r="19" spans="2:5" x14ac:dyDescent="0.45">
      <c r="B19" s="2">
        <v>15</v>
      </c>
      <c r="C19" s="2">
        <v>2667</v>
      </c>
      <c r="D19" s="2">
        <v>3071</v>
      </c>
      <c r="E19" s="2">
        <f>Table1[[#This Row],[Measured Value (step 12 bits)]]-Table1[[#This Row],[Expected Value (step:12 bits)]]</f>
        <v>-404</v>
      </c>
    </row>
    <row r="20" spans="2:5" x14ac:dyDescent="0.45">
      <c r="B20" s="2">
        <v>16</v>
      </c>
      <c r="C20" s="2">
        <v>2863</v>
      </c>
      <c r="D20" s="2">
        <v>3276</v>
      </c>
      <c r="E20" s="2">
        <f>Table1[[#This Row],[Measured Value (step 12 bits)]]-Table1[[#This Row],[Expected Value (step:12 bits)]]</f>
        <v>-413</v>
      </c>
    </row>
    <row r="21" spans="2:5" x14ac:dyDescent="0.45">
      <c r="B21" s="2">
        <v>17</v>
      </c>
      <c r="C21" s="2">
        <v>3056</v>
      </c>
      <c r="D21" s="2">
        <v>3480</v>
      </c>
      <c r="E21" s="2">
        <f>Table1[[#This Row],[Measured Value (step 12 bits)]]-Table1[[#This Row],[Expected Value (step:12 bits)]]</f>
        <v>-424</v>
      </c>
    </row>
    <row r="22" spans="2:5" x14ac:dyDescent="0.45">
      <c r="B22" s="2">
        <v>18</v>
      </c>
      <c r="C22" s="2">
        <v>3279</v>
      </c>
      <c r="D22" s="2">
        <v>3685</v>
      </c>
      <c r="E22" s="2">
        <f>Table1[[#This Row],[Measured Value (step 12 bits)]]-Table1[[#This Row],[Expected Value (step:12 bits)]]</f>
        <v>-406</v>
      </c>
    </row>
    <row r="23" spans="2:5" x14ac:dyDescent="0.45">
      <c r="B23" s="2">
        <v>19</v>
      </c>
      <c r="C23" s="2">
        <v>3532</v>
      </c>
      <c r="D23" s="2">
        <v>3890</v>
      </c>
      <c r="E23" s="2">
        <f>Table1[[#This Row],[Measured Value (step 12 bits)]]-Table1[[#This Row],[Expected Value (step:12 bits)]]</f>
        <v>-358</v>
      </c>
    </row>
    <row r="24" spans="2:5" x14ac:dyDescent="0.45">
      <c r="B24" s="2">
        <v>20</v>
      </c>
      <c r="C24" s="2">
        <v>3840</v>
      </c>
      <c r="D24" s="2">
        <v>4095</v>
      </c>
      <c r="E24" s="2">
        <f>Table1[[#This Row],[Measured Value (step 12 bits)]]-Table1[[#This Row],[Expected Value (step:12 bits)]]</f>
        <v>-255</v>
      </c>
    </row>
    <row r="25" spans="2:5" x14ac:dyDescent="0.45">
      <c r="B25" s="2">
        <v>20.74</v>
      </c>
      <c r="C25" s="2">
        <v>4095</v>
      </c>
      <c r="D25" s="2"/>
      <c r="E25" s="2"/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4516-66FF-4ED0-8213-F585950AAC43}">
  <dimension ref="A1:E25"/>
  <sheetViews>
    <sheetView zoomScale="70" zoomScaleNormal="70" workbookViewId="0">
      <selection activeCell="O41" sqref="O41"/>
    </sheetView>
  </sheetViews>
  <sheetFormatPr defaultRowHeight="14.25" x14ac:dyDescent="0.45"/>
  <cols>
    <col min="2" max="2" width="17.33203125" customWidth="1"/>
    <col min="3" max="4" width="25.3984375" customWidth="1"/>
    <col min="5" max="5" width="21.33203125" customWidth="1"/>
  </cols>
  <sheetData>
    <row r="1" spans="1:5" x14ac:dyDescent="0.45">
      <c r="A1" s="1"/>
    </row>
    <row r="3" spans="1:5" x14ac:dyDescent="0.45">
      <c r="B3" s="2" t="s">
        <v>3</v>
      </c>
      <c r="C3" s="2" t="s">
        <v>2</v>
      </c>
      <c r="D3" s="2" t="s">
        <v>4</v>
      </c>
      <c r="E3" s="2" t="s">
        <v>1</v>
      </c>
    </row>
    <row r="4" spans="1:5" x14ac:dyDescent="0.45">
      <c r="B4" s="3">
        <v>0</v>
      </c>
      <c r="C4" s="2">
        <v>0</v>
      </c>
      <c r="D4" s="2">
        <v>0</v>
      </c>
      <c r="E4" s="2">
        <f>Table134[[#This Row],[Input Signal (V)]]-Table134[[#This Row],[Expected Value (step:12 bits)]]</f>
        <v>0</v>
      </c>
    </row>
    <row r="5" spans="1:5" x14ac:dyDescent="0.45">
      <c r="B5" s="3">
        <v>0.25</v>
      </c>
      <c r="C5" s="2">
        <v>144</v>
      </c>
      <c r="D5" s="2">
        <v>205</v>
      </c>
      <c r="E5" s="2">
        <f>Table134[[#This Row],[Measured Value (step 12 bits)]]-Table134[[#This Row],[Expected Value (step:12 bits)]]</f>
        <v>-61</v>
      </c>
    </row>
    <row r="6" spans="1:5" x14ac:dyDescent="0.45">
      <c r="B6" s="3">
        <v>0.5</v>
      </c>
      <c r="C6" s="2">
        <v>443</v>
      </c>
      <c r="D6" s="2">
        <v>409</v>
      </c>
      <c r="E6" s="2">
        <f>Table134[[#This Row],[Measured Value (step 12 bits)]]-Table134[[#This Row],[Expected Value (step:12 bits)]]</f>
        <v>34</v>
      </c>
    </row>
    <row r="7" spans="1:5" x14ac:dyDescent="0.45">
      <c r="B7" s="3">
        <v>0.75</v>
      </c>
      <c r="C7" s="2">
        <v>741</v>
      </c>
      <c r="D7" s="2">
        <v>614</v>
      </c>
      <c r="E7" s="2">
        <f>Table134[[#This Row],[Measured Value (step 12 bits)]]-Table134[[#This Row],[Expected Value (step:12 bits)]]</f>
        <v>127</v>
      </c>
    </row>
    <row r="8" spans="1:5" x14ac:dyDescent="0.45">
      <c r="B8" s="3">
        <v>1</v>
      </c>
      <c r="C8" s="2">
        <v>1040</v>
      </c>
      <c r="D8" s="2">
        <v>819</v>
      </c>
      <c r="E8" s="2">
        <f>Table134[[#This Row],[Measured Value (step 12 bits)]]-Table134[[#This Row],[Expected Value (step:12 bits)]]</f>
        <v>221</v>
      </c>
    </row>
    <row r="9" spans="1:5" x14ac:dyDescent="0.45">
      <c r="B9" s="3">
        <v>1.25</v>
      </c>
      <c r="C9" s="2">
        <v>1340</v>
      </c>
      <c r="D9" s="2">
        <v>1024</v>
      </c>
      <c r="E9" s="2">
        <f>Table134[[#This Row],[Measured Value (step 12 bits)]]-Table134[[#This Row],[Expected Value (step:12 bits)]]</f>
        <v>316</v>
      </c>
    </row>
    <row r="10" spans="1:5" x14ac:dyDescent="0.45">
      <c r="B10" s="3">
        <v>1.5</v>
      </c>
      <c r="C10" s="2">
        <v>1648</v>
      </c>
      <c r="D10" s="2">
        <v>1228</v>
      </c>
      <c r="E10" s="2">
        <f>Table134[[#This Row],[Measured Value (step 12 bits)]]-Table134[[#This Row],[Expected Value (step:12 bits)]]</f>
        <v>420</v>
      </c>
    </row>
    <row r="11" spans="1:5" x14ac:dyDescent="0.45">
      <c r="B11" s="3">
        <v>1.75</v>
      </c>
      <c r="C11" s="2">
        <v>1941</v>
      </c>
      <c r="D11" s="2">
        <v>1433</v>
      </c>
      <c r="E11" s="2">
        <f>Table134[[#This Row],[Measured Value (step 12 bits)]]-Table134[[#This Row],[Expected Value (step:12 bits)]]</f>
        <v>508</v>
      </c>
    </row>
    <row r="12" spans="1:5" x14ac:dyDescent="0.45">
      <c r="B12" s="3">
        <v>2</v>
      </c>
      <c r="C12" s="2">
        <v>2241</v>
      </c>
      <c r="D12" s="2">
        <v>1638</v>
      </c>
      <c r="E12" s="2">
        <f>Table134[[#This Row],[Measured Value (step 12 bits)]]-Table134[[#This Row],[Expected Value (step:12 bits)]]</f>
        <v>603</v>
      </c>
    </row>
    <row r="13" spans="1:5" x14ac:dyDescent="0.45">
      <c r="B13" s="3">
        <v>2.25</v>
      </c>
      <c r="C13" s="2">
        <v>2537</v>
      </c>
      <c r="D13" s="2">
        <v>1843</v>
      </c>
      <c r="E13" s="2">
        <f>Table134[[#This Row],[Measured Value (step 12 bits)]]-Table134[[#This Row],[Expected Value (step:12 bits)]]</f>
        <v>694</v>
      </c>
    </row>
    <row r="14" spans="1:5" x14ac:dyDescent="0.45">
      <c r="B14" s="3">
        <v>2.5</v>
      </c>
      <c r="C14" s="2">
        <v>2844</v>
      </c>
      <c r="D14" s="2">
        <v>2047</v>
      </c>
      <c r="E14" s="2">
        <f>Table134[[#This Row],[Measured Value (step 12 bits)]]-Table134[[#This Row],[Expected Value (step:12 bits)]]</f>
        <v>797</v>
      </c>
    </row>
    <row r="15" spans="1:5" x14ac:dyDescent="0.45">
      <c r="B15" s="3">
        <v>2.75</v>
      </c>
      <c r="C15" s="2">
        <v>3170</v>
      </c>
      <c r="D15" s="2">
        <v>2252</v>
      </c>
      <c r="E15" s="2">
        <f>Table134[[#This Row],[Measured Value (step 12 bits)]]-Table134[[#This Row],[Expected Value (step:12 bits)]]</f>
        <v>918</v>
      </c>
    </row>
    <row r="16" spans="1:5" x14ac:dyDescent="0.45">
      <c r="B16" s="3">
        <v>3</v>
      </c>
      <c r="C16" s="2">
        <v>3560</v>
      </c>
      <c r="D16" s="2">
        <v>2457</v>
      </c>
      <c r="E16" s="2">
        <f>Table134[[#This Row],[Measured Value (step 12 bits)]]-Table134[[#This Row],[Expected Value (step:12 bits)]]</f>
        <v>1103</v>
      </c>
    </row>
    <row r="17" spans="2:5" x14ac:dyDescent="0.45">
      <c r="B17" s="3">
        <v>3.25</v>
      </c>
      <c r="C17" s="2">
        <v>4078</v>
      </c>
      <c r="D17" s="2">
        <v>2661</v>
      </c>
      <c r="E17" s="2">
        <f>Table134[[#This Row],[Measured Value (step 12 bits)]]-Table134[[#This Row],[Expected Value (step:12 bits)]]</f>
        <v>1417</v>
      </c>
    </row>
    <row r="18" spans="2:5" x14ac:dyDescent="0.45">
      <c r="B18" s="3">
        <v>3.5</v>
      </c>
      <c r="C18" s="2">
        <v>4095</v>
      </c>
      <c r="D18" s="2">
        <v>2866</v>
      </c>
      <c r="E18" s="2">
        <f>Table134[[#This Row],[Measured Value (step 12 bits)]]-Table134[[#This Row],[Expected Value (step:12 bits)]]</f>
        <v>1229</v>
      </c>
    </row>
    <row r="19" spans="2:5" x14ac:dyDescent="0.45">
      <c r="B19" s="3">
        <v>3.75</v>
      </c>
      <c r="C19" s="2">
        <v>4095</v>
      </c>
      <c r="D19" s="2">
        <v>3071</v>
      </c>
      <c r="E19" s="2">
        <f>Table134[[#This Row],[Measured Value (step 12 bits)]]-Table134[[#This Row],[Expected Value (step:12 bits)]]</f>
        <v>1024</v>
      </c>
    </row>
    <row r="20" spans="2:5" x14ac:dyDescent="0.45">
      <c r="B20" s="3">
        <v>4</v>
      </c>
      <c r="C20" s="2">
        <v>4095</v>
      </c>
      <c r="D20" s="2">
        <v>3276</v>
      </c>
      <c r="E20" s="2">
        <f>Table134[[#This Row],[Measured Value (step 12 bits)]]-Table134[[#This Row],[Expected Value (step:12 bits)]]</f>
        <v>819</v>
      </c>
    </row>
    <row r="21" spans="2:5" x14ac:dyDescent="0.45">
      <c r="B21" s="3">
        <v>4.25</v>
      </c>
      <c r="C21" s="2">
        <v>4095</v>
      </c>
      <c r="D21" s="2">
        <v>3480</v>
      </c>
      <c r="E21" s="2">
        <f>Table134[[#This Row],[Measured Value (step 12 bits)]]-Table134[[#This Row],[Expected Value (step:12 bits)]]</f>
        <v>615</v>
      </c>
    </row>
    <row r="22" spans="2:5" x14ac:dyDescent="0.45">
      <c r="B22" s="3">
        <v>4.5</v>
      </c>
      <c r="C22" s="2">
        <v>4095</v>
      </c>
      <c r="D22" s="2">
        <v>3685</v>
      </c>
      <c r="E22" s="2">
        <f>Table134[[#This Row],[Measured Value (step 12 bits)]]-Table134[[#This Row],[Expected Value (step:12 bits)]]</f>
        <v>410</v>
      </c>
    </row>
    <row r="23" spans="2:5" x14ac:dyDescent="0.45">
      <c r="B23" s="3">
        <v>4.75</v>
      </c>
      <c r="C23" s="2">
        <v>4095</v>
      </c>
      <c r="D23" s="2">
        <v>3890</v>
      </c>
      <c r="E23" s="2">
        <f>Table134[[#This Row],[Measured Value (step 12 bits)]]-Table134[[#This Row],[Expected Value (step:12 bits)]]</f>
        <v>205</v>
      </c>
    </row>
    <row r="24" spans="2:5" x14ac:dyDescent="0.45">
      <c r="B24" s="3">
        <v>5</v>
      </c>
      <c r="C24" s="2">
        <v>4095</v>
      </c>
      <c r="D24" s="2">
        <v>4095</v>
      </c>
      <c r="E24" s="2">
        <f>Table134[[#This Row],[Measured Value (step 12 bits)]]-Table134[[#This Row],[Expected Value (step:12 bits)]]</f>
        <v>0</v>
      </c>
    </row>
    <row r="25" spans="2:5" x14ac:dyDescent="0.45">
      <c r="B25" s="2"/>
      <c r="C25" s="2"/>
      <c r="D25" s="2"/>
      <c r="E25" s="2">
        <f>Table134[[#This Row],[Input Signal (V)]]-Table134[[#This Row],[Expected Value (step:12 bits)]]</f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3A4C-50D5-4647-BDA4-8F2051CC324F}">
  <dimension ref="A1:E25"/>
  <sheetViews>
    <sheetView tabSelected="1" workbookViewId="0">
      <selection activeCell="O18" sqref="O18"/>
    </sheetView>
  </sheetViews>
  <sheetFormatPr defaultRowHeight="14.25" x14ac:dyDescent="0.45"/>
  <cols>
    <col min="2" max="2" width="17.33203125" customWidth="1"/>
    <col min="3" max="3" width="25.3984375" bestFit="1" customWidth="1"/>
    <col min="4" max="4" width="24.59765625" bestFit="1" customWidth="1"/>
    <col min="5" max="5" width="18.9296875" bestFit="1" customWidth="1"/>
  </cols>
  <sheetData>
    <row r="1" spans="1:5" x14ac:dyDescent="0.45">
      <c r="A1" s="1"/>
    </row>
    <row r="3" spans="1:5" x14ac:dyDescent="0.45">
      <c r="B3" s="2" t="s">
        <v>0</v>
      </c>
      <c r="C3" s="2" t="s">
        <v>2</v>
      </c>
      <c r="D3" s="2" t="s">
        <v>4</v>
      </c>
      <c r="E3" s="2" t="s">
        <v>1</v>
      </c>
    </row>
    <row r="4" spans="1:5" x14ac:dyDescent="0.45">
      <c r="B4" s="3">
        <v>0</v>
      </c>
      <c r="C4" s="2">
        <v>0</v>
      </c>
      <c r="D4" s="2">
        <v>0</v>
      </c>
      <c r="E4" s="2">
        <f>Table1346[[#This Row],[Input Signal (mA)]]-Table1346[[#This Row],[Expected Value (step:12 bits)]]</f>
        <v>0</v>
      </c>
    </row>
    <row r="5" spans="1:5" x14ac:dyDescent="0.45">
      <c r="B5" s="3">
        <v>0.25</v>
      </c>
      <c r="C5" s="2">
        <v>146</v>
      </c>
      <c r="D5" s="2">
        <v>205</v>
      </c>
      <c r="E5" s="2">
        <f>Table1346[[#This Row],[Measured Value (step 12 bits)]]-Table1346[[#This Row],[Expected Value (step:12 bits)]]</f>
        <v>-59</v>
      </c>
    </row>
    <row r="6" spans="1:5" x14ac:dyDescent="0.45">
      <c r="B6" s="3">
        <v>0.5</v>
      </c>
      <c r="C6" s="2">
        <v>442</v>
      </c>
      <c r="D6" s="2">
        <v>409</v>
      </c>
      <c r="E6" s="2">
        <f>Table1346[[#This Row],[Measured Value (step 12 bits)]]-Table1346[[#This Row],[Expected Value (step:12 bits)]]</f>
        <v>33</v>
      </c>
    </row>
    <row r="7" spans="1:5" x14ac:dyDescent="0.45">
      <c r="B7" s="3">
        <v>0.75</v>
      </c>
      <c r="C7" s="2">
        <v>732</v>
      </c>
      <c r="D7" s="2">
        <v>614</v>
      </c>
      <c r="E7" s="2">
        <f>Table1346[[#This Row],[Measured Value (step 12 bits)]]-Table1346[[#This Row],[Expected Value (step:12 bits)]]</f>
        <v>118</v>
      </c>
    </row>
    <row r="8" spans="1:5" x14ac:dyDescent="0.45">
      <c r="B8" s="3">
        <v>1</v>
      </c>
      <c r="C8" s="2">
        <v>1040</v>
      </c>
      <c r="D8" s="2">
        <v>819</v>
      </c>
      <c r="E8" s="2">
        <f>Table1346[[#This Row],[Measured Value (step 12 bits)]]-Table1346[[#This Row],[Expected Value (step:12 bits)]]</f>
        <v>221</v>
      </c>
    </row>
    <row r="9" spans="1:5" x14ac:dyDescent="0.45">
      <c r="B9" s="3">
        <v>1.25</v>
      </c>
      <c r="C9" s="2">
        <v>1344</v>
      </c>
      <c r="D9" s="2">
        <v>1024</v>
      </c>
      <c r="E9" s="2">
        <f>Table1346[[#This Row],[Measured Value (step 12 bits)]]-Table1346[[#This Row],[Expected Value (step:12 bits)]]</f>
        <v>320</v>
      </c>
    </row>
    <row r="10" spans="1:5" x14ac:dyDescent="0.45">
      <c r="B10" s="3">
        <v>1.5</v>
      </c>
      <c r="C10" s="2">
        <v>1648</v>
      </c>
      <c r="D10" s="2">
        <v>1228</v>
      </c>
      <c r="E10" s="2">
        <f>Table1346[[#This Row],[Measured Value (step 12 bits)]]-Table1346[[#This Row],[Expected Value (step:12 bits)]]</f>
        <v>420</v>
      </c>
    </row>
    <row r="11" spans="1:5" x14ac:dyDescent="0.45">
      <c r="B11" s="3">
        <v>1.75</v>
      </c>
      <c r="C11" s="2">
        <v>1936</v>
      </c>
      <c r="D11" s="2">
        <v>1433</v>
      </c>
      <c r="E11" s="2">
        <f>Table1346[[#This Row],[Measured Value (step 12 bits)]]-Table1346[[#This Row],[Expected Value (step:12 bits)]]</f>
        <v>503</v>
      </c>
    </row>
    <row r="12" spans="1:5" x14ac:dyDescent="0.45">
      <c r="B12" s="3">
        <v>2</v>
      </c>
      <c r="C12" s="2">
        <v>2240</v>
      </c>
      <c r="D12" s="2">
        <v>1638</v>
      </c>
      <c r="E12" s="2">
        <f>Table1346[[#This Row],[Measured Value (step 12 bits)]]-Table1346[[#This Row],[Expected Value (step:12 bits)]]</f>
        <v>602</v>
      </c>
    </row>
    <row r="13" spans="1:5" x14ac:dyDescent="0.45">
      <c r="B13" s="3">
        <v>2.25</v>
      </c>
      <c r="C13" s="2">
        <v>2540</v>
      </c>
      <c r="D13" s="2">
        <v>1843</v>
      </c>
      <c r="E13" s="2">
        <f>Table1346[[#This Row],[Measured Value (step 12 bits)]]-Table1346[[#This Row],[Expected Value (step:12 bits)]]</f>
        <v>697</v>
      </c>
    </row>
    <row r="14" spans="1:5" x14ac:dyDescent="0.45">
      <c r="B14" s="3">
        <v>2.5</v>
      </c>
      <c r="C14" s="2">
        <v>2840</v>
      </c>
      <c r="D14" s="2">
        <v>2047</v>
      </c>
      <c r="E14" s="2">
        <f>Table1346[[#This Row],[Measured Value (step 12 bits)]]-Table1346[[#This Row],[Expected Value (step:12 bits)]]</f>
        <v>793</v>
      </c>
    </row>
    <row r="15" spans="1:5" x14ac:dyDescent="0.45">
      <c r="B15" s="3">
        <v>2.75</v>
      </c>
      <c r="C15" s="2">
        <v>3169</v>
      </c>
      <c r="D15" s="2">
        <v>2252</v>
      </c>
      <c r="E15" s="2">
        <f>Table1346[[#This Row],[Measured Value (step 12 bits)]]-Table1346[[#This Row],[Expected Value (step:12 bits)]]</f>
        <v>917</v>
      </c>
    </row>
    <row r="16" spans="1:5" x14ac:dyDescent="0.45">
      <c r="B16" s="3">
        <v>3</v>
      </c>
      <c r="C16" s="2">
        <v>3560</v>
      </c>
      <c r="D16" s="2">
        <v>2457</v>
      </c>
      <c r="E16" s="2">
        <f>Table1346[[#This Row],[Measured Value (step 12 bits)]]-Table1346[[#This Row],[Expected Value (step:12 bits)]]</f>
        <v>1103</v>
      </c>
    </row>
    <row r="17" spans="2:5" x14ac:dyDescent="0.45">
      <c r="B17" s="3">
        <v>3.25</v>
      </c>
      <c r="C17" s="2">
        <v>4050</v>
      </c>
      <c r="D17" s="2">
        <v>2661</v>
      </c>
      <c r="E17" s="2">
        <f>Table1346[[#This Row],[Measured Value (step 12 bits)]]-Table1346[[#This Row],[Expected Value (step:12 bits)]]</f>
        <v>1389</v>
      </c>
    </row>
    <row r="18" spans="2:5" x14ac:dyDescent="0.45">
      <c r="B18" s="3">
        <v>3.5</v>
      </c>
      <c r="C18" s="2">
        <v>4095</v>
      </c>
      <c r="D18" s="2">
        <v>2866</v>
      </c>
      <c r="E18" s="2">
        <f>Table1346[[#This Row],[Measured Value (step 12 bits)]]-Table1346[[#This Row],[Expected Value (step:12 bits)]]</f>
        <v>1229</v>
      </c>
    </row>
    <row r="19" spans="2:5" x14ac:dyDescent="0.45">
      <c r="B19" s="3">
        <v>3.75</v>
      </c>
      <c r="C19" s="2">
        <v>4095</v>
      </c>
      <c r="D19" s="2">
        <v>3071</v>
      </c>
      <c r="E19" s="2">
        <f>Table1346[[#This Row],[Measured Value (step 12 bits)]]-Table1346[[#This Row],[Expected Value (step:12 bits)]]</f>
        <v>1024</v>
      </c>
    </row>
    <row r="20" spans="2:5" x14ac:dyDescent="0.45">
      <c r="B20" s="3">
        <v>4</v>
      </c>
      <c r="C20" s="2">
        <v>4095</v>
      </c>
      <c r="D20" s="2">
        <v>3276</v>
      </c>
      <c r="E20" s="2">
        <f>Table1346[[#This Row],[Measured Value (step 12 bits)]]-Table1346[[#This Row],[Expected Value (step:12 bits)]]</f>
        <v>819</v>
      </c>
    </row>
    <row r="21" spans="2:5" x14ac:dyDescent="0.45">
      <c r="B21" s="3">
        <v>4.25</v>
      </c>
      <c r="C21" s="2">
        <v>4095</v>
      </c>
      <c r="D21" s="2">
        <v>3480</v>
      </c>
      <c r="E21" s="2">
        <f>Table1346[[#This Row],[Measured Value (step 12 bits)]]-Table1346[[#This Row],[Expected Value (step:12 bits)]]</f>
        <v>615</v>
      </c>
    </row>
    <row r="22" spans="2:5" x14ac:dyDescent="0.45">
      <c r="B22" s="3">
        <v>4.5</v>
      </c>
      <c r="C22" s="2">
        <v>4095</v>
      </c>
      <c r="D22" s="2">
        <v>3685</v>
      </c>
      <c r="E22" s="2">
        <f>Table1346[[#This Row],[Measured Value (step 12 bits)]]-Table1346[[#This Row],[Expected Value (step:12 bits)]]</f>
        <v>410</v>
      </c>
    </row>
    <row r="23" spans="2:5" x14ac:dyDescent="0.45">
      <c r="B23" s="3">
        <v>4.75</v>
      </c>
      <c r="C23" s="2">
        <v>4095</v>
      </c>
      <c r="D23" s="2">
        <v>3890</v>
      </c>
      <c r="E23" s="2">
        <f>Table1346[[#This Row],[Measured Value (step 12 bits)]]-Table1346[[#This Row],[Expected Value (step:12 bits)]]</f>
        <v>205</v>
      </c>
    </row>
    <row r="24" spans="2:5" x14ac:dyDescent="0.45">
      <c r="B24" s="3">
        <v>5</v>
      </c>
      <c r="C24" s="2">
        <v>4095</v>
      </c>
      <c r="D24" s="2">
        <v>4095</v>
      </c>
      <c r="E24" s="2">
        <f>Table1346[[#This Row],[Measured Value (step 12 bits)]]-Table1346[[#This Row],[Expected Value (step:12 bits)]]</f>
        <v>0</v>
      </c>
    </row>
    <row r="25" spans="2:5" x14ac:dyDescent="0.45">
      <c r="B25" s="2"/>
      <c r="C25" s="2"/>
      <c r="D25" s="2"/>
      <c r="E25" s="2">
        <f>Table1346[[#This Row],[Input Signal (mA)]]-Table1346[[#This Row],[Expected Value (step:12 bits)]]</f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 Ch1_mA</vt:lpstr>
      <vt:lpstr>AI Ch2_mA</vt:lpstr>
      <vt:lpstr>AI Ch3_V</vt:lpstr>
      <vt:lpstr>AI Ch4_V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 Emite</dc:creator>
  <cp:lastModifiedBy>Yos Emite</cp:lastModifiedBy>
  <dcterms:created xsi:type="dcterms:W3CDTF">2015-06-05T18:17:20Z</dcterms:created>
  <dcterms:modified xsi:type="dcterms:W3CDTF">2025-03-07T12:38:42Z</dcterms:modified>
</cp:coreProperties>
</file>